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. Trmiestre Digital\"/>
    </mc:Choice>
  </mc:AlternateContent>
  <xr:revisionPtr revIDLastSave="0" documentId="10_ncr:100000_{8E3A639A-C900-4234-94E0-8494571AD44D}" xr6:coauthVersionLast="31" xr6:coauthVersionMax="31" xr10:uidLastSave="{00000000-0000-0000-0000-000000000000}"/>
  <bookViews>
    <workbookView xWindow="0" yWindow="0" windowWidth="28800" windowHeight="1290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CA!$A$1:$H$17</definedName>
    <definedName name="_xlnm.Print_Area" localSheetId="3">CFG!$A$1:$H$42</definedName>
    <definedName name="_xlnm.Print_Area" localSheetId="0">COG!$A$1:$H$77</definedName>
    <definedName name="_xlnm.Print_Area" localSheetId="1">CTG!$A$1:$H$17</definedName>
  </definedNames>
  <calcPr calcId="179017"/>
</workbook>
</file>

<file path=xl/calcChain.xml><?xml version="1.0" encoding="utf-8"?>
<calcChain xmlns="http://schemas.openxmlformats.org/spreadsheetml/2006/main">
  <c r="H8" i="4" l="1"/>
  <c r="H7" i="4"/>
  <c r="H18" i="5"/>
  <c r="D16" i="4" l="1"/>
  <c r="E16" i="4"/>
  <c r="F16" i="4"/>
  <c r="G16" i="4"/>
  <c r="C16" i="4"/>
  <c r="D16" i="5"/>
  <c r="D42" i="5" s="1"/>
  <c r="E16" i="5"/>
  <c r="E42" i="5" s="1"/>
  <c r="F16" i="5"/>
  <c r="F42" i="5" s="1"/>
  <c r="G16" i="5"/>
  <c r="G42" i="5" s="1"/>
  <c r="H16" i="5"/>
  <c r="H42" i="5" s="1"/>
  <c r="C16" i="5"/>
  <c r="C42" i="5" s="1"/>
  <c r="H8" i="8"/>
  <c r="H6" i="8"/>
  <c r="H16" i="8" s="1"/>
  <c r="D16" i="8"/>
  <c r="E16" i="8"/>
  <c r="F16" i="8"/>
  <c r="G16" i="8"/>
  <c r="C16" i="8"/>
  <c r="H52" i="6"/>
  <c r="H51" i="6"/>
  <c r="H50" i="6"/>
  <c r="H49" i="6"/>
  <c r="H48" i="6"/>
  <c r="H47" i="6"/>
  <c r="H46" i="6"/>
  <c r="H45" i="6"/>
  <c r="H44" i="6"/>
  <c r="H41" i="6"/>
  <c r="H40" i="6"/>
  <c r="H39" i="6"/>
  <c r="H38" i="6"/>
  <c r="H37" i="6"/>
  <c r="H36" i="6"/>
  <c r="H35" i="6"/>
  <c r="H34" i="6"/>
  <c r="H32" i="6"/>
  <c r="H31" i="6"/>
  <c r="H30" i="6"/>
  <c r="H29" i="6"/>
  <c r="H28" i="6"/>
  <c r="H27" i="6"/>
  <c r="H26" i="6"/>
  <c r="H25" i="6"/>
  <c r="H24" i="6"/>
  <c r="H15" i="6"/>
  <c r="H16" i="6"/>
  <c r="H17" i="6"/>
  <c r="H18" i="6"/>
  <c r="H19" i="6"/>
  <c r="H20" i="6"/>
  <c r="H21" i="6"/>
  <c r="H22" i="6"/>
  <c r="H14" i="6"/>
  <c r="D43" i="6"/>
  <c r="E43" i="6"/>
  <c r="F43" i="6"/>
  <c r="G43" i="6"/>
  <c r="H43" i="6"/>
  <c r="C43" i="6"/>
  <c r="D33" i="6"/>
  <c r="D77" i="6" s="1"/>
  <c r="E33" i="6"/>
  <c r="F33" i="6"/>
  <c r="G33" i="6"/>
  <c r="C33" i="6"/>
  <c r="C77" i="6" s="1"/>
  <c r="D23" i="6"/>
  <c r="E23" i="6"/>
  <c r="F23" i="6"/>
  <c r="G23" i="6"/>
  <c r="C23" i="6"/>
  <c r="D13" i="6"/>
  <c r="E13" i="6"/>
  <c r="F13" i="6"/>
  <c r="G13" i="6"/>
  <c r="C13" i="6"/>
  <c r="E77" i="6" l="1"/>
  <c r="H13" i="6"/>
  <c r="H33" i="6"/>
  <c r="G77" i="6"/>
  <c r="H23" i="6"/>
  <c r="F77" i="6"/>
  <c r="H16" i="4"/>
  <c r="H77" i="6" l="1"/>
</calcChain>
</file>

<file path=xl/sharedStrings.xml><?xml version="1.0" encoding="utf-8"?>
<sst xmlns="http://schemas.openxmlformats.org/spreadsheetml/2006/main" count="194" uniqueCount="136">
  <si>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</si>
  <si>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</si>
  <si>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</si>
  <si>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</si>
  <si>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</si>
  <si>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</si>
  <si>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</si>
  <si>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</si>
  <si>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</si>
  <si>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</si>
  <si>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</si>
  <si>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</si>
  <si>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</si>
  <si>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</si>
  <si>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</si>
  <si>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</si>
  <si>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</si>
  <si>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</si>
  <si>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</si>
  <si>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</si>
  <si>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</si>
  <si>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</si>
  <si>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</si>
  <si>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</si>
  <si>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</si>
  <si>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</si>
  <si>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</si>
  <si>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</si>
  <si>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</si>
  <si>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</si>
  <si>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</si>
  <si>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</si>
  <si>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</si>
  <si>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</si>
  <si>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</si>
  <si>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</si>
  <si>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</si>
  <si>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</si>
  <si>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</si>
  <si>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</si>
  <si>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</si>
  <si>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</si>
  <si>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</si>
  <si>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</si>
  <si>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</si>
  <si>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</si>
  <si>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</si>
  <si>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</si>
  <si>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</si>
  <si>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</si>
  <si>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</si>
  <si>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</si>
  <si>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</si>
  <si>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</si>
  <si>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</si>
  <si>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</si>
  <si>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</si>
  <si>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</si>
  <si>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</si>
  <si>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</si>
  <si>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</si>
  <si>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</si>
  <si>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</si>
  <si>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</si>
  <si>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</si>
  <si>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</si>
  <si>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</si>
  <si>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</si>
  <si>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</si>
  <si>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</si>
  <si>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</si>
  <si>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</si>
  <si>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</si>
  <si>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</si>
  <si>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</si>
  <si>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</si>
  <si>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</si>
  <si>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</si>
  <si>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</si>
  <si>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</si>
  <si>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</si>
  <si>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</si>
  <si>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</si>
  <si>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</si>
  <si>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</si>
  <si>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</si>
  <si>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</si>
  <si>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</si>
  <si>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</si>
  <si>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</si>
  <si>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</si>
  <si>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</si>
  <si>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</si>
  <si>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</si>
  <si>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</si>
  <si>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</si>
  <si>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</si>
  <si>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</si>
  <si>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</si>
  <si>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</si>
  <si>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</si>
  <si>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</si>
  <si>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</si>
  <si>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</si>
  <si>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</si>
  <si>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</si>
  <si>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</si>
  <si>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</si>
  <si>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</si>
  <si>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</si>
  <si>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</si>
  <si>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</si>
  <si>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</si>
  <si>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</si>
  <si>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</si>
  <si>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</si>
  <si>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</si>
  <si>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</si>
  <si>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</si>
  <si>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</si>
  <si>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</si>
  <si>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</si>
  <si>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</si>
  <si>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</si>
  <si>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</si>
  <si>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</si>
  <si>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</si>
  <si>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</si>
  <si>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Planeación y Gestión</t>
  </si>
  <si>
    <t>Cobranza</t>
  </si>
  <si>
    <t>Fideicomiso de Obras por Cooperación
Estado Analítico del Ejercicio del Presupuesto de Egresos
Clasificación por Objeto del Gasto (Capítulo y Concepto)
Del 01 de enero al 31 de diciembre 2018</t>
  </si>
  <si>
    <t>Fideicomiso de Obras por Cooperación
Estado Analítico del Ejercicio del Presupuesto de Egresos
Clasificación Económica (por Tipo de Gasto)
Del 01 de enero al 31 de diciembre 2018</t>
  </si>
  <si>
    <t>Fideicomiso de Obras por Cooperación
Estado Analítico del Ejercicio del Presupuesto de Egresos
Clasificación Administrativa
Del 01 de enero al 31 de diciembre 2018</t>
  </si>
  <si>
    <t>Gobierno (Federal/Estatal/Municipal) de " NO  APLICA"
Estado Analítico del Ejercicio del Presupuesto de Egresos
Clasificación Administrativa
Del 01 de enero  al 31 de diciembre 2018</t>
  </si>
  <si>
    <t>Sector Paraestatal del Gobierno (Federal/Estatal/Municipal) de  " NO  APLICA"
Estado Analítico del Ejercicio del Presupuesto de Egresos
Clasificación Administrativa
Del 01 de enero  al 31 de diciembre 2018</t>
  </si>
  <si>
    <t>Fideicomiso de Obras por Cooperación
Estado Analítico del Ejercicio del Presupuesto de Egresos
Clasificación Funcional (Finalidad y Función)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</si>
</sst>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5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3" fontId="2" fillId="0" borderId="15" xfId="16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zoomScale="120" zoomScaleNormal="120" workbookViewId="0">
      <selection activeCell="G79" sqref="G79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2.6640625" style="1" bestFit="1" customWidth="1"/>
    <col min="4" max="4" width="14.33203125" style="1" bestFit="1" customWidth="1"/>
    <col min="5" max="8" width="12.6640625" style="1" bestFit="1" customWidth="1"/>
    <col min="9" max="16384" width="12" style="1"/>
  </cols>
  <sheetData>
    <row r="1" spans="1:8" ht="50.1" customHeight="1" x14ac:dyDescent="0.2">
      <c r="A1" s="54" t="s">
        <v>130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52">
        <v>0</v>
      </c>
      <c r="D5" s="52">
        <v>0</v>
      </c>
      <c r="E5" s="52">
        <v>0</v>
      </c>
      <c r="F5" s="52">
        <v>0</v>
      </c>
      <c r="G5" s="52">
        <v>0</v>
      </c>
      <c r="H5" s="52">
        <v>0</v>
      </c>
    </row>
    <row r="6" spans="1:8" x14ac:dyDescent="0.2">
      <c r="A6" s="5"/>
      <c r="B6" s="11" t="s">
        <v>70</v>
      </c>
      <c r="C6" s="15"/>
      <c r="D6" s="15"/>
      <c r="E6" s="15"/>
      <c r="F6" s="15"/>
      <c r="G6" s="15"/>
      <c r="H6" s="15"/>
    </row>
    <row r="7" spans="1:8" x14ac:dyDescent="0.2">
      <c r="A7" s="5"/>
      <c r="B7" s="11" t="s">
        <v>71</v>
      </c>
      <c r="C7" s="15"/>
      <c r="D7" s="15"/>
      <c r="E7" s="15"/>
      <c r="F7" s="15"/>
      <c r="G7" s="15"/>
      <c r="H7" s="15"/>
    </row>
    <row r="8" spans="1:8" x14ac:dyDescent="0.2">
      <c r="A8" s="5"/>
      <c r="B8" s="11" t="s">
        <v>72</v>
      </c>
      <c r="C8" s="15"/>
      <c r="D8" s="15"/>
      <c r="E8" s="15"/>
      <c r="F8" s="15"/>
      <c r="G8" s="15"/>
      <c r="H8" s="15"/>
    </row>
    <row r="9" spans="1:8" x14ac:dyDescent="0.2">
      <c r="A9" s="5"/>
      <c r="B9" s="11" t="s">
        <v>35</v>
      </c>
      <c r="C9" s="15"/>
      <c r="D9" s="15"/>
      <c r="E9" s="15"/>
      <c r="F9" s="15"/>
      <c r="G9" s="15"/>
      <c r="H9" s="15"/>
    </row>
    <row r="10" spans="1:8" x14ac:dyDescent="0.2">
      <c r="A10" s="5"/>
      <c r="B10" s="11" t="s">
        <v>73</v>
      </c>
      <c r="C10" s="15"/>
      <c r="D10" s="15"/>
      <c r="E10" s="15"/>
      <c r="F10" s="15"/>
      <c r="G10" s="15"/>
      <c r="H10" s="15"/>
    </row>
    <row r="11" spans="1:8" x14ac:dyDescent="0.2">
      <c r="A11" s="5"/>
      <c r="B11" s="11" t="s">
        <v>36</v>
      </c>
      <c r="C11" s="15"/>
      <c r="D11" s="15"/>
      <c r="E11" s="15"/>
      <c r="F11" s="15"/>
      <c r="G11" s="15"/>
      <c r="H11" s="15"/>
    </row>
    <row r="12" spans="1:8" x14ac:dyDescent="0.2">
      <c r="A12" s="5"/>
      <c r="B12" s="11" t="s">
        <v>74</v>
      </c>
      <c r="C12" s="15"/>
      <c r="D12" s="15"/>
      <c r="E12" s="15"/>
      <c r="F12" s="15"/>
      <c r="G12" s="15"/>
      <c r="H12" s="15"/>
    </row>
    <row r="13" spans="1:8" x14ac:dyDescent="0.2">
      <c r="A13" s="50" t="s">
        <v>62</v>
      </c>
      <c r="B13" s="7"/>
      <c r="C13" s="51">
        <f>SUM(C14:C22)</f>
        <v>985074</v>
      </c>
      <c r="D13" s="51">
        <f t="shared" ref="D13:H13" si="0">SUM(D14:D22)</f>
        <v>-3.5242919693700969E-12</v>
      </c>
      <c r="E13" s="51">
        <f t="shared" si="0"/>
        <v>985074</v>
      </c>
      <c r="F13" s="51">
        <f t="shared" si="0"/>
        <v>662374.18000000005</v>
      </c>
      <c r="G13" s="51">
        <f t="shared" si="0"/>
        <v>588592.36</v>
      </c>
      <c r="H13" s="51">
        <f t="shared" si="0"/>
        <v>322699.82</v>
      </c>
    </row>
    <row r="14" spans="1:8" x14ac:dyDescent="0.2">
      <c r="A14" s="5"/>
      <c r="B14" s="11" t="s">
        <v>75</v>
      </c>
      <c r="C14" s="15">
        <v>188329.48</v>
      </c>
      <c r="D14" s="15">
        <v>-2200.0000000000036</v>
      </c>
      <c r="E14" s="15">
        <v>186129.47999999998</v>
      </c>
      <c r="F14" s="15">
        <v>145090.94</v>
      </c>
      <c r="G14" s="15">
        <v>98769.86</v>
      </c>
      <c r="H14" s="15">
        <f>+E14-F14</f>
        <v>41038.539999999979</v>
      </c>
    </row>
    <row r="15" spans="1:8" x14ac:dyDescent="0.2">
      <c r="A15" s="5"/>
      <c r="B15" s="11" t="s">
        <v>76</v>
      </c>
      <c r="C15" s="15">
        <v>11000</v>
      </c>
      <c r="D15" s="15">
        <v>-600</v>
      </c>
      <c r="E15" s="15">
        <v>10400</v>
      </c>
      <c r="F15" s="15">
        <v>4591.42</v>
      </c>
      <c r="G15" s="15">
        <v>4591.42</v>
      </c>
      <c r="H15" s="15">
        <f t="shared" ref="H15:H41" si="1">+E15-F15</f>
        <v>5808.58</v>
      </c>
    </row>
    <row r="16" spans="1:8" x14ac:dyDescent="0.2">
      <c r="A16" s="5"/>
      <c r="B16" s="11" t="s">
        <v>77</v>
      </c>
      <c r="C16" s="15"/>
      <c r="D16" s="15"/>
      <c r="E16" s="15"/>
      <c r="F16" s="15"/>
      <c r="G16" s="15"/>
      <c r="H16" s="15">
        <f t="shared" si="1"/>
        <v>0</v>
      </c>
    </row>
    <row r="17" spans="1:8" x14ac:dyDescent="0.2">
      <c r="A17" s="5"/>
      <c r="B17" s="11" t="s">
        <v>78</v>
      </c>
      <c r="C17" s="15">
        <v>1200.0000000000002</v>
      </c>
      <c r="D17" s="15">
        <v>2700</v>
      </c>
      <c r="E17" s="15">
        <v>3900</v>
      </c>
      <c r="F17" s="15">
        <v>1274.8800000000001</v>
      </c>
      <c r="G17" s="15">
        <v>1274.8800000000001</v>
      </c>
      <c r="H17" s="15">
        <f t="shared" si="1"/>
        <v>2625.12</v>
      </c>
    </row>
    <row r="18" spans="1:8" x14ac:dyDescent="0.2">
      <c r="A18" s="5"/>
      <c r="B18" s="11" t="s">
        <v>79</v>
      </c>
      <c r="C18" s="15">
        <v>1000</v>
      </c>
      <c r="D18" s="15">
        <v>600.00000000000011</v>
      </c>
      <c r="E18" s="15">
        <v>1600</v>
      </c>
      <c r="F18" s="15">
        <v>1570.5</v>
      </c>
      <c r="G18" s="15">
        <v>0</v>
      </c>
      <c r="H18" s="15">
        <f t="shared" si="1"/>
        <v>29.5</v>
      </c>
    </row>
    <row r="19" spans="1:8" x14ac:dyDescent="0.2">
      <c r="A19" s="5"/>
      <c r="B19" s="11" t="s">
        <v>80</v>
      </c>
      <c r="C19" s="15">
        <v>584400</v>
      </c>
      <c r="D19" s="15">
        <v>0</v>
      </c>
      <c r="E19" s="15">
        <v>584400</v>
      </c>
      <c r="F19" s="15">
        <v>397317.39999999997</v>
      </c>
      <c r="G19" s="15">
        <v>395768.8</v>
      </c>
      <c r="H19" s="15">
        <f t="shared" si="1"/>
        <v>187082.60000000003</v>
      </c>
    </row>
    <row r="20" spans="1:8" x14ac:dyDescent="0.2">
      <c r="A20" s="5"/>
      <c r="B20" s="11" t="s">
        <v>81</v>
      </c>
      <c r="C20" s="15">
        <v>38000</v>
      </c>
      <c r="D20" s="15">
        <v>0</v>
      </c>
      <c r="E20" s="15">
        <v>38000</v>
      </c>
      <c r="F20" s="15">
        <v>7995.75</v>
      </c>
      <c r="G20" s="15">
        <v>7995.75</v>
      </c>
      <c r="H20" s="15">
        <f t="shared" si="1"/>
        <v>30004.25</v>
      </c>
    </row>
    <row r="21" spans="1:8" x14ac:dyDescent="0.2">
      <c r="A21" s="5"/>
      <c r="B21" s="11" t="s">
        <v>82</v>
      </c>
      <c r="C21" s="15"/>
      <c r="D21" s="15"/>
      <c r="E21" s="15"/>
      <c r="F21" s="15"/>
      <c r="G21" s="15"/>
      <c r="H21" s="15">
        <f t="shared" si="1"/>
        <v>0</v>
      </c>
    </row>
    <row r="22" spans="1:8" x14ac:dyDescent="0.2">
      <c r="A22" s="5"/>
      <c r="B22" s="11" t="s">
        <v>83</v>
      </c>
      <c r="C22" s="15">
        <v>161144.52000000002</v>
      </c>
      <c r="D22" s="15">
        <v>-500</v>
      </c>
      <c r="E22" s="15">
        <v>160644.51999999999</v>
      </c>
      <c r="F22" s="15">
        <v>104533.29</v>
      </c>
      <c r="G22" s="15">
        <v>80191.650000000009</v>
      </c>
      <c r="H22" s="15">
        <f t="shared" si="1"/>
        <v>56111.229999999996</v>
      </c>
    </row>
    <row r="23" spans="1:8" x14ac:dyDescent="0.2">
      <c r="A23" s="50" t="s">
        <v>63</v>
      </c>
      <c r="B23" s="7"/>
      <c r="C23" s="51">
        <f>SUM(C24:C32)</f>
        <v>2672576</v>
      </c>
      <c r="D23" s="51">
        <f t="shared" ref="D23:H23" si="2">SUM(D24:D32)</f>
        <v>0</v>
      </c>
      <c r="E23" s="51">
        <f t="shared" si="2"/>
        <v>2672576</v>
      </c>
      <c r="F23" s="51">
        <f t="shared" si="2"/>
        <v>1008580.3500000001</v>
      </c>
      <c r="G23" s="51">
        <f t="shared" si="2"/>
        <v>774043.27</v>
      </c>
      <c r="H23" s="51">
        <f t="shared" si="2"/>
        <v>1663995.6500000001</v>
      </c>
    </row>
    <row r="24" spans="1:8" x14ac:dyDescent="0.2">
      <c r="A24" s="5"/>
      <c r="B24" s="11" t="s">
        <v>84</v>
      </c>
      <c r="C24" s="15">
        <v>643049.07999999996</v>
      </c>
      <c r="D24" s="15">
        <v>2.2737367544323206E-13</v>
      </c>
      <c r="E24" s="15">
        <v>643049.07999999996</v>
      </c>
      <c r="F24" s="15">
        <v>196674.69</v>
      </c>
      <c r="G24" s="15">
        <v>182701.54</v>
      </c>
      <c r="H24" s="15">
        <f t="shared" si="1"/>
        <v>446374.38999999996</v>
      </c>
    </row>
    <row r="25" spans="1:8" x14ac:dyDescent="0.2">
      <c r="A25" s="5"/>
      <c r="B25" s="11" t="s">
        <v>85</v>
      </c>
      <c r="C25" s="15">
        <v>87600</v>
      </c>
      <c r="D25" s="15">
        <v>-5000</v>
      </c>
      <c r="E25" s="15">
        <v>82600</v>
      </c>
      <c r="F25" s="15">
        <v>0</v>
      </c>
      <c r="G25" s="15">
        <v>0</v>
      </c>
      <c r="H25" s="15">
        <f t="shared" si="1"/>
        <v>82600</v>
      </c>
    </row>
    <row r="26" spans="1:8" x14ac:dyDescent="0.2">
      <c r="A26" s="5"/>
      <c r="B26" s="11" t="s">
        <v>86</v>
      </c>
      <c r="C26" s="15">
        <v>849161.3</v>
      </c>
      <c r="D26" s="15">
        <v>0</v>
      </c>
      <c r="E26" s="15">
        <v>849161.3</v>
      </c>
      <c r="F26" s="15">
        <v>263578.88</v>
      </c>
      <c r="G26" s="15">
        <v>259810.97000000003</v>
      </c>
      <c r="H26" s="15">
        <f t="shared" si="1"/>
        <v>585582.42000000004</v>
      </c>
    </row>
    <row r="27" spans="1:8" x14ac:dyDescent="0.2">
      <c r="A27" s="5"/>
      <c r="B27" s="11" t="s">
        <v>87</v>
      </c>
      <c r="C27" s="15">
        <v>276800</v>
      </c>
      <c r="D27" s="15">
        <v>0</v>
      </c>
      <c r="E27" s="15">
        <v>276800</v>
      </c>
      <c r="F27" s="15">
        <v>148714.84</v>
      </c>
      <c r="G27" s="15">
        <v>148714.84</v>
      </c>
      <c r="H27" s="15">
        <f t="shared" si="1"/>
        <v>128085.16</v>
      </c>
    </row>
    <row r="28" spans="1:8" x14ac:dyDescent="0.2">
      <c r="A28" s="5"/>
      <c r="B28" s="11" t="s">
        <v>88</v>
      </c>
      <c r="C28" s="15">
        <v>343086</v>
      </c>
      <c r="D28" s="15">
        <v>-8500</v>
      </c>
      <c r="E28" s="15">
        <v>334586</v>
      </c>
      <c r="F28" s="15">
        <v>151904.71000000002</v>
      </c>
      <c r="G28" s="15">
        <v>142515.11000000002</v>
      </c>
      <c r="H28" s="15">
        <f t="shared" si="1"/>
        <v>182681.28999999998</v>
      </c>
    </row>
    <row r="29" spans="1:8" x14ac:dyDescent="0.2">
      <c r="A29" s="5"/>
      <c r="B29" s="11" t="s">
        <v>89</v>
      </c>
      <c r="C29" s="15">
        <v>392576</v>
      </c>
      <c r="D29" s="15">
        <v>5000</v>
      </c>
      <c r="E29" s="15">
        <v>397576</v>
      </c>
      <c r="F29" s="15">
        <v>213996.74</v>
      </c>
      <c r="G29" s="15">
        <v>11406.22</v>
      </c>
      <c r="H29" s="15">
        <f t="shared" si="1"/>
        <v>183579.26</v>
      </c>
    </row>
    <row r="30" spans="1:8" x14ac:dyDescent="0.2">
      <c r="A30" s="5"/>
      <c r="B30" s="11" t="s">
        <v>90</v>
      </c>
      <c r="C30" s="15">
        <v>50061.5</v>
      </c>
      <c r="D30" s="15">
        <v>0</v>
      </c>
      <c r="E30" s="15">
        <v>50061.5</v>
      </c>
      <c r="F30" s="15">
        <v>9209</v>
      </c>
      <c r="G30" s="15">
        <v>9203</v>
      </c>
      <c r="H30" s="15">
        <f t="shared" si="1"/>
        <v>40852.5</v>
      </c>
    </row>
    <row r="31" spans="1:8" x14ac:dyDescent="0.2">
      <c r="A31" s="5"/>
      <c r="B31" s="11" t="s">
        <v>91</v>
      </c>
      <c r="C31" s="15">
        <v>18570</v>
      </c>
      <c r="D31" s="15">
        <v>8500</v>
      </c>
      <c r="E31" s="15">
        <v>27070</v>
      </c>
      <c r="F31" s="15">
        <v>19577.439999999999</v>
      </c>
      <c r="G31" s="15">
        <v>15463.539999999999</v>
      </c>
      <c r="H31" s="15">
        <f t="shared" si="1"/>
        <v>7492.5600000000013</v>
      </c>
    </row>
    <row r="32" spans="1:8" x14ac:dyDescent="0.2">
      <c r="A32" s="5"/>
      <c r="B32" s="11" t="s">
        <v>19</v>
      </c>
      <c r="C32" s="15">
        <v>11672.119999999999</v>
      </c>
      <c r="D32" s="15">
        <v>0</v>
      </c>
      <c r="E32" s="15">
        <v>11672.119999999999</v>
      </c>
      <c r="F32" s="15">
        <v>4924.05</v>
      </c>
      <c r="G32" s="15">
        <v>4228.05</v>
      </c>
      <c r="H32" s="15">
        <f t="shared" si="1"/>
        <v>6748.0699999999988</v>
      </c>
    </row>
    <row r="33" spans="1:8" x14ac:dyDescent="0.2">
      <c r="A33" s="50" t="s">
        <v>64</v>
      </c>
      <c r="B33" s="7"/>
      <c r="C33" s="51">
        <f>SUM(C34:C42)</f>
        <v>11962699</v>
      </c>
      <c r="D33" s="51">
        <f t="shared" ref="D33:H33" si="3">SUM(D34:D42)</f>
        <v>0</v>
      </c>
      <c r="E33" s="51">
        <f t="shared" si="3"/>
        <v>11962699</v>
      </c>
      <c r="F33" s="51">
        <f t="shared" si="3"/>
        <v>11553526.83</v>
      </c>
      <c r="G33" s="51">
        <f t="shared" si="3"/>
        <v>11553526.83</v>
      </c>
      <c r="H33" s="51">
        <f t="shared" si="3"/>
        <v>409172.16999999987</v>
      </c>
    </row>
    <row r="34" spans="1:8" x14ac:dyDescent="0.2">
      <c r="A34" s="5"/>
      <c r="B34" s="11" t="s">
        <v>92</v>
      </c>
      <c r="C34" s="15">
        <v>11866438</v>
      </c>
      <c r="D34" s="15">
        <v>0</v>
      </c>
      <c r="E34" s="15">
        <v>11866438</v>
      </c>
      <c r="F34" s="15">
        <v>11464586.66</v>
      </c>
      <c r="G34" s="15">
        <v>11464586.66</v>
      </c>
      <c r="H34" s="15">
        <f t="shared" si="1"/>
        <v>401851.33999999985</v>
      </c>
    </row>
    <row r="35" spans="1:8" x14ac:dyDescent="0.2">
      <c r="A35" s="5"/>
      <c r="B35" s="11" t="s">
        <v>93</v>
      </c>
      <c r="C35" s="15"/>
      <c r="D35" s="15"/>
      <c r="E35" s="15"/>
      <c r="F35" s="15"/>
      <c r="G35" s="15"/>
      <c r="H35" s="15">
        <f t="shared" si="1"/>
        <v>0</v>
      </c>
    </row>
    <row r="36" spans="1:8" x14ac:dyDescent="0.2">
      <c r="A36" s="5"/>
      <c r="B36" s="11" t="s">
        <v>94</v>
      </c>
      <c r="C36" s="15"/>
      <c r="D36" s="15"/>
      <c r="E36" s="15"/>
      <c r="F36" s="15"/>
      <c r="G36" s="15"/>
      <c r="H36" s="15">
        <f t="shared" si="1"/>
        <v>0</v>
      </c>
    </row>
    <row r="37" spans="1:8" x14ac:dyDescent="0.2">
      <c r="A37" s="5"/>
      <c r="B37" s="11" t="s">
        <v>95</v>
      </c>
      <c r="C37" s="15">
        <v>96261</v>
      </c>
      <c r="D37" s="15">
        <v>0</v>
      </c>
      <c r="E37" s="15">
        <v>96261</v>
      </c>
      <c r="F37" s="15">
        <v>88940.17</v>
      </c>
      <c r="G37" s="15">
        <v>88940.17</v>
      </c>
      <c r="H37" s="15">
        <f t="shared" si="1"/>
        <v>7320.8300000000017</v>
      </c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>
        <f t="shared" si="1"/>
        <v>0</v>
      </c>
    </row>
    <row r="39" spans="1:8" x14ac:dyDescent="0.2">
      <c r="A39" s="5"/>
      <c r="B39" s="11" t="s">
        <v>96</v>
      </c>
      <c r="C39" s="15"/>
      <c r="D39" s="15"/>
      <c r="E39" s="15"/>
      <c r="F39" s="15"/>
      <c r="G39" s="15"/>
      <c r="H39" s="15">
        <f t="shared" si="1"/>
        <v>0</v>
      </c>
    </row>
    <row r="40" spans="1:8" x14ac:dyDescent="0.2">
      <c r="A40" s="5"/>
      <c r="B40" s="11" t="s">
        <v>97</v>
      </c>
      <c r="C40" s="15"/>
      <c r="D40" s="15"/>
      <c r="E40" s="15"/>
      <c r="F40" s="15"/>
      <c r="G40" s="15"/>
      <c r="H40" s="15">
        <f t="shared" si="1"/>
        <v>0</v>
      </c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>
        <f t="shared" si="1"/>
        <v>0</v>
      </c>
    </row>
    <row r="42" spans="1:8" x14ac:dyDescent="0.2">
      <c r="A42" s="5"/>
      <c r="B42" s="11" t="s">
        <v>98</v>
      </c>
      <c r="C42" s="15"/>
      <c r="D42" s="15"/>
      <c r="E42" s="15"/>
      <c r="F42" s="15"/>
      <c r="G42" s="15"/>
      <c r="H42" s="15"/>
    </row>
    <row r="43" spans="1:8" x14ac:dyDescent="0.2">
      <c r="A43" s="50" t="s">
        <v>65</v>
      </c>
      <c r="B43" s="7"/>
      <c r="C43" s="51">
        <f>SUM(C44:C52)</f>
        <v>990000</v>
      </c>
      <c r="D43" s="51">
        <f t="shared" ref="D43:H43" si="4">SUM(D44:D52)</f>
        <v>0</v>
      </c>
      <c r="E43" s="51">
        <f t="shared" si="4"/>
        <v>990000</v>
      </c>
      <c r="F43" s="51">
        <f t="shared" si="4"/>
        <v>0</v>
      </c>
      <c r="G43" s="51">
        <f t="shared" si="4"/>
        <v>0</v>
      </c>
      <c r="H43" s="51">
        <f t="shared" si="4"/>
        <v>990000</v>
      </c>
    </row>
    <row r="44" spans="1:8" x14ac:dyDescent="0.2">
      <c r="A44" s="5"/>
      <c r="B44" s="11" t="s">
        <v>99</v>
      </c>
      <c r="C44" s="15">
        <v>390000</v>
      </c>
      <c r="D44" s="15">
        <v>0</v>
      </c>
      <c r="E44" s="15">
        <v>390000</v>
      </c>
      <c r="F44" s="15">
        <v>0</v>
      </c>
      <c r="G44" s="15">
        <v>0</v>
      </c>
      <c r="H44" s="15">
        <f t="shared" ref="H44:H52" si="5">+E44-F44</f>
        <v>390000</v>
      </c>
    </row>
    <row r="45" spans="1:8" x14ac:dyDescent="0.2">
      <c r="A45" s="5"/>
      <c r="B45" s="11" t="s">
        <v>100</v>
      </c>
      <c r="C45" s="15"/>
      <c r="D45" s="15"/>
      <c r="E45" s="15"/>
      <c r="F45" s="15"/>
      <c r="G45" s="15"/>
      <c r="H45" s="15">
        <f t="shared" si="5"/>
        <v>0</v>
      </c>
    </row>
    <row r="46" spans="1:8" x14ac:dyDescent="0.2">
      <c r="A46" s="5"/>
      <c r="B46" s="11" t="s">
        <v>101</v>
      </c>
      <c r="C46" s="15"/>
      <c r="D46" s="15"/>
      <c r="E46" s="15"/>
      <c r="F46" s="15"/>
      <c r="G46" s="15"/>
      <c r="H46" s="15">
        <f t="shared" si="5"/>
        <v>0</v>
      </c>
    </row>
    <row r="47" spans="1:8" x14ac:dyDescent="0.2">
      <c r="A47" s="5"/>
      <c r="B47" s="11" t="s">
        <v>102</v>
      </c>
      <c r="C47" s="15">
        <v>525000</v>
      </c>
      <c r="D47" s="15">
        <v>0</v>
      </c>
      <c r="E47" s="15">
        <v>525000</v>
      </c>
      <c r="F47" s="15">
        <v>0</v>
      </c>
      <c r="G47" s="15">
        <v>0</v>
      </c>
      <c r="H47" s="15">
        <f t="shared" si="5"/>
        <v>525000</v>
      </c>
    </row>
    <row r="48" spans="1:8" x14ac:dyDescent="0.2">
      <c r="A48" s="5"/>
      <c r="B48" s="11" t="s">
        <v>103</v>
      </c>
      <c r="C48" s="15"/>
      <c r="D48" s="15"/>
      <c r="E48" s="15"/>
      <c r="F48" s="15"/>
      <c r="G48" s="15"/>
      <c r="H48" s="15">
        <f t="shared" si="5"/>
        <v>0</v>
      </c>
    </row>
    <row r="49" spans="1:8" x14ac:dyDescent="0.2">
      <c r="A49" s="5"/>
      <c r="B49" s="11" t="s">
        <v>104</v>
      </c>
      <c r="C49" s="15">
        <v>25000</v>
      </c>
      <c r="D49" s="15">
        <v>0</v>
      </c>
      <c r="E49" s="15">
        <v>25000</v>
      </c>
      <c r="F49" s="15">
        <v>0</v>
      </c>
      <c r="G49" s="15">
        <v>0</v>
      </c>
      <c r="H49" s="15">
        <f t="shared" si="5"/>
        <v>25000</v>
      </c>
    </row>
    <row r="50" spans="1:8" x14ac:dyDescent="0.2">
      <c r="A50" s="5"/>
      <c r="B50" s="11" t="s">
        <v>105</v>
      </c>
      <c r="C50" s="15"/>
      <c r="D50" s="15"/>
      <c r="E50" s="15"/>
      <c r="F50" s="15"/>
      <c r="G50" s="15"/>
      <c r="H50" s="15">
        <f t="shared" si="5"/>
        <v>0</v>
      </c>
    </row>
    <row r="51" spans="1:8" x14ac:dyDescent="0.2">
      <c r="A51" s="5"/>
      <c r="B51" s="11" t="s">
        <v>106</v>
      </c>
      <c r="C51" s="15"/>
      <c r="D51" s="15"/>
      <c r="E51" s="15"/>
      <c r="F51" s="15"/>
      <c r="G51" s="15"/>
      <c r="H51" s="15">
        <f t="shared" si="5"/>
        <v>0</v>
      </c>
    </row>
    <row r="52" spans="1:8" x14ac:dyDescent="0.2">
      <c r="A52" s="5"/>
      <c r="B52" s="11" t="s">
        <v>107</v>
      </c>
      <c r="C52" s="15">
        <v>50000</v>
      </c>
      <c r="D52" s="15">
        <v>0</v>
      </c>
      <c r="E52" s="15">
        <v>50000</v>
      </c>
      <c r="F52" s="15">
        <v>0</v>
      </c>
      <c r="G52" s="15">
        <v>0</v>
      </c>
      <c r="H52" s="15">
        <f t="shared" si="5"/>
        <v>50000</v>
      </c>
    </row>
    <row r="53" spans="1:8" x14ac:dyDescent="0.2">
      <c r="A53" s="50" t="s">
        <v>66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108</v>
      </c>
      <c r="C54" s="15"/>
      <c r="D54" s="15"/>
      <c r="E54" s="15"/>
      <c r="F54" s="15"/>
      <c r="G54" s="15"/>
      <c r="H54" s="15"/>
    </row>
    <row r="55" spans="1:8" x14ac:dyDescent="0.2">
      <c r="A55" s="5"/>
      <c r="B55" s="11" t="s">
        <v>109</v>
      </c>
      <c r="C55" s="15"/>
      <c r="D55" s="15"/>
      <c r="E55" s="15"/>
      <c r="F55" s="15"/>
      <c r="G55" s="15"/>
      <c r="H55" s="15"/>
    </row>
    <row r="56" spans="1:8" x14ac:dyDescent="0.2">
      <c r="A56" s="5"/>
      <c r="B56" s="11" t="s">
        <v>110</v>
      </c>
      <c r="C56" s="15"/>
      <c r="D56" s="15"/>
      <c r="E56" s="15"/>
      <c r="F56" s="15"/>
      <c r="G56" s="15"/>
      <c r="H56" s="15"/>
    </row>
    <row r="57" spans="1:8" x14ac:dyDescent="0.2">
      <c r="A57" s="50" t="s">
        <v>67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111</v>
      </c>
      <c r="C58" s="15"/>
      <c r="D58" s="15"/>
      <c r="E58" s="15"/>
      <c r="F58" s="15"/>
      <c r="G58" s="15"/>
      <c r="H58" s="15"/>
    </row>
    <row r="59" spans="1:8" x14ac:dyDescent="0.2">
      <c r="A59" s="5"/>
      <c r="B59" s="11" t="s">
        <v>112</v>
      </c>
      <c r="C59" s="15"/>
      <c r="D59" s="15"/>
      <c r="E59" s="15"/>
      <c r="F59" s="15"/>
      <c r="G59" s="15"/>
      <c r="H59" s="15"/>
    </row>
    <row r="60" spans="1:8" x14ac:dyDescent="0.2">
      <c r="A60" s="5"/>
      <c r="B60" s="11" t="s">
        <v>113</v>
      </c>
      <c r="C60" s="15"/>
      <c r="D60" s="15"/>
      <c r="E60" s="15"/>
      <c r="F60" s="15"/>
      <c r="G60" s="15"/>
      <c r="H60" s="15"/>
    </row>
    <row r="61" spans="1:8" x14ac:dyDescent="0.2">
      <c r="A61" s="5"/>
      <c r="B61" s="11" t="s">
        <v>114</v>
      </c>
      <c r="C61" s="15"/>
      <c r="D61" s="15"/>
      <c r="E61" s="15"/>
      <c r="F61" s="15"/>
      <c r="G61" s="15"/>
      <c r="H61" s="15"/>
    </row>
    <row r="62" spans="1:8" x14ac:dyDescent="0.2">
      <c r="A62" s="5"/>
      <c r="B62" s="11" t="s">
        <v>115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116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117</v>
      </c>
      <c r="C64" s="15"/>
      <c r="D64" s="15"/>
      <c r="E64" s="15"/>
      <c r="F64" s="15"/>
      <c r="G64" s="15"/>
      <c r="H64" s="15"/>
    </row>
    <row r="65" spans="1:8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8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8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8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8" x14ac:dyDescent="0.2">
      <c r="A69" s="50" t="s">
        <v>69</v>
      </c>
      <c r="B69" s="7"/>
      <c r="C69" s="15"/>
      <c r="D69" s="15"/>
      <c r="E69" s="15"/>
      <c r="F69" s="15"/>
      <c r="G69" s="15"/>
      <c r="H69" s="15"/>
    </row>
    <row r="70" spans="1:8" x14ac:dyDescent="0.2">
      <c r="A70" s="5"/>
      <c r="B70" s="11" t="s">
        <v>118</v>
      </c>
      <c r="C70" s="15"/>
      <c r="D70" s="15"/>
      <c r="E70" s="15"/>
      <c r="F70" s="15"/>
      <c r="G70" s="15"/>
      <c r="H70" s="15"/>
    </row>
    <row r="71" spans="1:8" x14ac:dyDescent="0.2">
      <c r="A71" s="5"/>
      <c r="B71" s="11" t="s">
        <v>119</v>
      </c>
      <c r="C71" s="15"/>
      <c r="D71" s="15"/>
      <c r="E71" s="15"/>
      <c r="F71" s="15"/>
      <c r="G71" s="15"/>
      <c r="H71" s="15"/>
    </row>
    <row r="72" spans="1:8" x14ac:dyDescent="0.2">
      <c r="A72" s="5"/>
      <c r="B72" s="11" t="s">
        <v>120</v>
      </c>
      <c r="C72" s="15"/>
      <c r="D72" s="15"/>
      <c r="E72" s="15"/>
      <c r="F72" s="15"/>
      <c r="G72" s="15"/>
      <c r="H72" s="15"/>
    </row>
    <row r="73" spans="1:8" x14ac:dyDescent="0.2">
      <c r="A73" s="5"/>
      <c r="B73" s="11" t="s">
        <v>121</v>
      </c>
      <c r="C73" s="15"/>
      <c r="D73" s="15"/>
      <c r="E73" s="15"/>
      <c r="F73" s="15"/>
      <c r="G73" s="15"/>
      <c r="H73" s="15"/>
    </row>
    <row r="74" spans="1:8" x14ac:dyDescent="0.2">
      <c r="A74" s="5"/>
      <c r="B74" s="11" t="s">
        <v>122</v>
      </c>
      <c r="C74" s="15"/>
      <c r="D74" s="15"/>
      <c r="E74" s="15"/>
      <c r="F74" s="15"/>
      <c r="G74" s="15"/>
      <c r="H74" s="15"/>
    </row>
    <row r="75" spans="1:8" x14ac:dyDescent="0.2">
      <c r="A75" s="5"/>
      <c r="B75" s="11" t="s">
        <v>123</v>
      </c>
      <c r="C75" s="15"/>
      <c r="D75" s="15"/>
      <c r="E75" s="15"/>
      <c r="F75" s="15"/>
      <c r="G75" s="15"/>
      <c r="H75" s="15"/>
    </row>
    <row r="76" spans="1:8" x14ac:dyDescent="0.2">
      <c r="A76" s="6"/>
      <c r="B76" s="12" t="s">
        <v>124</v>
      </c>
      <c r="C76" s="16"/>
      <c r="D76" s="16"/>
      <c r="E76" s="16"/>
      <c r="F76" s="16"/>
      <c r="G76" s="16"/>
      <c r="H76" s="16"/>
    </row>
    <row r="77" spans="1:8" x14ac:dyDescent="0.2">
      <c r="A77" s="8"/>
      <c r="B77" s="13" t="s">
        <v>53</v>
      </c>
      <c r="C77" s="17">
        <f>+C5+C13+C23+C33+C43</f>
        <v>16610349</v>
      </c>
      <c r="D77" s="17">
        <f t="shared" ref="D77:H77" si="6">+D5+D13+D23+D33+D43</f>
        <v>-3.5242919693700969E-12</v>
      </c>
      <c r="E77" s="17">
        <f t="shared" si="6"/>
        <v>16610349</v>
      </c>
      <c r="F77" s="17">
        <f t="shared" si="6"/>
        <v>13224481.359999999</v>
      </c>
      <c r="G77" s="17">
        <f t="shared" si="6"/>
        <v>12916162.460000001</v>
      </c>
      <c r="H77" s="17">
        <f t="shared" si="6"/>
        <v>3385867.64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9370078740157483" right="0.39370078740157483" top="0.39370078740157483" bottom="0.39370078740157483" header="0.39370078740157483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="150" zoomScaleNormal="150" workbookViewId="0">
      <selection activeCell="F19" sqref="F19"/>
    </sheetView>
  </sheetViews>
  <sheetFormatPr baseColWidth="10" defaultRowHeight="11.25" x14ac:dyDescent="0.2"/>
  <cols>
    <col min="1" max="1" width="2.83203125" style="1" customWidth="1"/>
    <col min="2" max="2" width="43.5" style="1" bestFit="1" customWidth="1"/>
    <col min="3" max="3" width="14" style="1" bestFit="1" customWidth="1"/>
    <col min="4" max="4" width="14.33203125" style="1" bestFit="1" customWidth="1"/>
    <col min="5" max="8" width="14" style="1" bestFit="1" customWidth="1"/>
    <col min="9" max="16384" width="12" style="1"/>
  </cols>
  <sheetData>
    <row r="1" spans="1:8" ht="50.1" customHeight="1" x14ac:dyDescent="0.2">
      <c r="A1" s="54" t="s">
        <v>131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3">
        <v>15620349</v>
      </c>
      <c r="D6" s="53">
        <v>0</v>
      </c>
      <c r="E6" s="53">
        <v>15620349</v>
      </c>
      <c r="F6" s="53">
        <v>13224481.359999999</v>
      </c>
      <c r="G6" s="53">
        <v>12916162.459999999</v>
      </c>
      <c r="H6" s="53">
        <f>+E6-F6</f>
        <v>2395867.6400000006</v>
      </c>
    </row>
    <row r="7" spans="1:8" x14ac:dyDescent="0.2">
      <c r="A7" s="5"/>
      <c r="B7" s="18"/>
      <c r="C7" s="53"/>
      <c r="D7" s="53"/>
      <c r="E7" s="53"/>
      <c r="F7" s="53"/>
      <c r="G7" s="53"/>
      <c r="H7" s="53"/>
    </row>
    <row r="8" spans="1:8" x14ac:dyDescent="0.2">
      <c r="A8" s="5"/>
      <c r="B8" s="18" t="s">
        <v>1</v>
      </c>
      <c r="C8" s="53">
        <v>990000</v>
      </c>
      <c r="D8" s="53">
        <v>0</v>
      </c>
      <c r="E8" s="53">
        <v>990000</v>
      </c>
      <c r="F8" s="53">
        <v>0</v>
      </c>
      <c r="G8" s="53">
        <v>0</v>
      </c>
      <c r="H8" s="53">
        <f>+E8-F8</f>
        <v>990000</v>
      </c>
    </row>
    <row r="9" spans="1:8" x14ac:dyDescent="0.2">
      <c r="A9" s="5"/>
      <c r="B9" s="18"/>
      <c r="C9" s="53"/>
      <c r="D9" s="53"/>
      <c r="E9" s="53"/>
      <c r="F9" s="53"/>
      <c r="G9" s="53"/>
      <c r="H9" s="53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SUM(C5:C15)</f>
        <v>16610349</v>
      </c>
      <c r="D16" s="17">
        <f t="shared" ref="D16:H16" si="0">SUM(D5:D15)</f>
        <v>0</v>
      </c>
      <c r="E16" s="17">
        <f t="shared" si="0"/>
        <v>16610349</v>
      </c>
      <c r="F16" s="17">
        <f t="shared" si="0"/>
        <v>13224481.359999999</v>
      </c>
      <c r="G16" s="17">
        <f t="shared" si="0"/>
        <v>12916162.459999999</v>
      </c>
      <c r="H16" s="17">
        <f t="shared" si="0"/>
        <v>3385867.6400000006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2"/>
  <sheetViews>
    <sheetView showGridLines="0" zoomScale="110" zoomScaleNormal="110" workbookViewId="0">
      <selection activeCell="E17" sqref="E17"/>
    </sheetView>
  </sheetViews>
  <sheetFormatPr baseColWidth="10" defaultRowHeight="11.25" x14ac:dyDescent="0.2"/>
  <cols>
    <col min="1" max="1" width="4.5" style="1" customWidth="1"/>
    <col min="2" max="2" width="41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4" t="s">
        <v>132</v>
      </c>
      <c r="B1" s="55"/>
      <c r="C1" s="55"/>
      <c r="D1" s="55"/>
      <c r="E1" s="55"/>
      <c r="F1" s="55"/>
      <c r="G1" s="55"/>
      <c r="H1" s="56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9" t="s">
        <v>54</v>
      </c>
      <c r="B3" s="60"/>
      <c r="C3" s="54" t="s">
        <v>60</v>
      </c>
      <c r="D3" s="55"/>
      <c r="E3" s="55"/>
      <c r="F3" s="55"/>
      <c r="G3" s="56"/>
      <c r="H3" s="57" t="s">
        <v>59</v>
      </c>
    </row>
    <row r="4" spans="1:8" ht="24.95" customHeight="1" x14ac:dyDescent="0.2">
      <c r="A4" s="61"/>
      <c r="B4" s="62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>
        <v>4.0999999999999996</v>
      </c>
      <c r="B7" s="24" t="s">
        <v>128</v>
      </c>
      <c r="C7" s="15">
        <v>12465051.300000001</v>
      </c>
      <c r="D7" s="15">
        <v>-79517</v>
      </c>
      <c r="E7" s="15">
        <v>12385534.300000001</v>
      </c>
      <c r="F7" s="15">
        <v>9623860.2199999988</v>
      </c>
      <c r="G7" s="15">
        <v>9530606.2899999991</v>
      </c>
      <c r="H7" s="15">
        <f>+E7-F7</f>
        <v>2761674.0800000019</v>
      </c>
    </row>
    <row r="8" spans="1:8" x14ac:dyDescent="0.2">
      <c r="A8" s="4">
        <v>4.3</v>
      </c>
      <c r="B8" s="24" t="s">
        <v>129</v>
      </c>
      <c r="C8" s="15">
        <v>4145297.6999999997</v>
      </c>
      <c r="D8" s="15">
        <v>79517</v>
      </c>
      <c r="E8" s="15">
        <v>4224814.6999999993</v>
      </c>
      <c r="F8" s="15">
        <v>3600621.1399999997</v>
      </c>
      <c r="G8" s="15">
        <v>3385556.17</v>
      </c>
      <c r="H8" s="15">
        <f>+E8-F8</f>
        <v>624193.55999999959</v>
      </c>
    </row>
    <row r="9" spans="1:8" x14ac:dyDescent="0.2">
      <c r="A9" s="4"/>
      <c r="B9" s="24"/>
      <c r="C9" s="15"/>
      <c r="D9" s="15"/>
      <c r="E9" s="15"/>
      <c r="F9" s="15"/>
      <c r="G9" s="15"/>
      <c r="H9" s="15"/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SUM(C7:C15)</f>
        <v>16610349</v>
      </c>
      <c r="D16" s="25">
        <f t="shared" ref="D16:H16" si="0">SUM(D7:D15)</f>
        <v>0</v>
      </c>
      <c r="E16" s="25">
        <f t="shared" si="0"/>
        <v>16610349</v>
      </c>
      <c r="F16" s="25">
        <f t="shared" si="0"/>
        <v>13224481.359999999</v>
      </c>
      <c r="G16" s="25">
        <f t="shared" si="0"/>
        <v>12916162.459999999</v>
      </c>
      <c r="H16" s="25">
        <f t="shared" si="0"/>
        <v>3385867.6400000015</v>
      </c>
    </row>
    <row r="19" spans="1:8" ht="45" customHeight="1" x14ac:dyDescent="0.2">
      <c r="A19" s="54" t="s">
        <v>133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54</v>
      </c>
      <c r="B21" s="60"/>
      <c r="C21" s="54" t="s">
        <v>60</v>
      </c>
      <c r="D21" s="55"/>
      <c r="E21" s="55"/>
      <c r="F21" s="55"/>
      <c r="G21" s="56"/>
      <c r="H21" s="57" t="s">
        <v>59</v>
      </c>
    </row>
    <row r="22" spans="1:8" ht="22.5" x14ac:dyDescent="0.2">
      <c r="A22" s="61"/>
      <c r="B22" s="62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4" t="s">
        <v>134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54</v>
      </c>
      <c r="B34" s="60"/>
      <c r="C34" s="54" t="s">
        <v>60</v>
      </c>
      <c r="D34" s="55"/>
      <c r="E34" s="55"/>
      <c r="F34" s="55"/>
      <c r="G34" s="56"/>
      <c r="H34" s="57" t="s">
        <v>59</v>
      </c>
    </row>
    <row r="35" spans="1:8" ht="22.5" x14ac:dyDescent="0.2">
      <c r="A35" s="61"/>
      <c r="B35" s="62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58"/>
    </row>
    <row r="36" spans="1:8" x14ac:dyDescent="0.2">
      <c r="A36" s="63"/>
      <c r="B36" s="64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33.7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ht="22.5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/>
      <c r="D52" s="25"/>
      <c r="E52" s="25"/>
      <c r="F52" s="25"/>
      <c r="G52" s="25"/>
      <c r="H52" s="25"/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showGridLines="0" zoomScale="120" zoomScaleNormal="120" workbookViewId="0">
      <selection activeCell="G32" sqref="G3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4" t="s">
        <v>135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>
        <f>+C18</f>
        <v>16610349</v>
      </c>
      <c r="D16" s="15">
        <f t="shared" ref="D16:H16" si="0">+D18</f>
        <v>0</v>
      </c>
      <c r="E16" s="15">
        <f t="shared" si="0"/>
        <v>16610349</v>
      </c>
      <c r="F16" s="15">
        <f t="shared" si="0"/>
        <v>13224481.359999999</v>
      </c>
      <c r="G16" s="15">
        <f t="shared" si="0"/>
        <v>12916162.459999999</v>
      </c>
      <c r="H16" s="15">
        <f t="shared" si="0"/>
        <v>3385867.6400000006</v>
      </c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>
        <v>16610349</v>
      </c>
      <c r="D18" s="15">
        <v>0</v>
      </c>
      <c r="E18" s="15">
        <v>16610349</v>
      </c>
      <c r="F18" s="15">
        <v>13224481.359999999</v>
      </c>
      <c r="G18" s="15">
        <v>12916162.459999999</v>
      </c>
      <c r="H18" s="15">
        <f>+E18-F18</f>
        <v>3385867.6400000006</v>
      </c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+C6+C25+C36+C16</f>
        <v>16610349</v>
      </c>
      <c r="D42" s="25">
        <f t="shared" ref="D42:H42" si="1">+D6+D25+D36+D16</f>
        <v>0</v>
      </c>
      <c r="E42" s="25">
        <f t="shared" si="1"/>
        <v>16610349</v>
      </c>
      <c r="F42" s="25">
        <f t="shared" si="1"/>
        <v>13224481.359999999</v>
      </c>
      <c r="G42" s="25">
        <f t="shared" si="1"/>
        <v>12916162.459999999</v>
      </c>
      <c r="H42" s="25">
        <f t="shared" si="1"/>
        <v>3385867.6400000006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39370078740157483" bottom="0.3937007874015748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2018-07-19T19:28:13Z</cp:lastPrinted>
  <dcterms:created xsi:type="dcterms:W3CDTF">2014-02-10T03:37:14Z</dcterms:created>
  <dcterms:modified xsi:type="dcterms:W3CDTF">2019-01-21T16:42:53Z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